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705" yWindow="-210" windowWidth="14520" windowHeight="10095" firstSheet="6" activeTab="7"/>
  </bookViews>
  <sheets>
    <sheet name="Enero2014" sheetId="7" r:id="rId1"/>
    <sheet name="Febrero 2014" sheetId="8" r:id="rId2"/>
    <sheet name="Marzo 2014" sheetId="20" r:id="rId3"/>
    <sheet name="Abril2014" sheetId="10" r:id="rId4"/>
    <sheet name="mayo2014" sheetId="11" r:id="rId5"/>
    <sheet name="junio2014" sheetId="12" r:id="rId6"/>
    <sheet name="julio2014" sheetId="13" r:id="rId7"/>
    <sheet name="agosto 2014" sheetId="15" r:id="rId8"/>
    <sheet name="septiembre 2014" sheetId="16" r:id="rId9"/>
    <sheet name="octubre 2014 " sheetId="17" r:id="rId10"/>
    <sheet name="Noviembre 2014 " sheetId="18" r:id="rId11"/>
    <sheet name="Diciembre 2014" sheetId="19" r:id="rId12"/>
  </sheets>
  <definedNames>
    <definedName name="_xlnm._FilterDatabase" localSheetId="6" hidden="1">julio2014!$A$3:$O$16</definedName>
  </definedNames>
  <calcPr calcId="125725"/>
</workbook>
</file>

<file path=xl/calcChain.xml><?xml version="1.0" encoding="utf-8"?>
<calcChain xmlns="http://schemas.openxmlformats.org/spreadsheetml/2006/main">
  <c r="N12" i="19"/>
  <c r="N11"/>
  <c r="N20" i="18"/>
  <c r="N19"/>
  <c r="N18"/>
  <c r="N17"/>
  <c r="N16"/>
  <c r="N14"/>
  <c r="N13"/>
  <c r="N12"/>
  <c r="L1"/>
  <c r="N12" i="17"/>
  <c r="N11"/>
  <c r="L6" i="16" l="1"/>
  <c r="H12" i="12" l="1"/>
  <c r="H13" s="1"/>
  <c r="G12" i="11" l="1"/>
  <c r="N15" i="20"/>
  <c r="R12" i="7" l="1"/>
</calcChain>
</file>

<file path=xl/sharedStrings.xml><?xml version="1.0" encoding="utf-8"?>
<sst xmlns="http://schemas.openxmlformats.org/spreadsheetml/2006/main" count="936" uniqueCount="206">
  <si>
    <t>Nombre del Sevidor Publico</t>
  </si>
  <si>
    <t>Integrantes de Comitiva</t>
  </si>
  <si>
    <t xml:space="preserve">Cargo </t>
  </si>
  <si>
    <t xml:space="preserve">Fecha </t>
  </si>
  <si>
    <t xml:space="preserve">Destino </t>
  </si>
  <si>
    <t>Informe Personal de Resultados</t>
  </si>
  <si>
    <t xml:space="preserve">Seguimiento Esperado </t>
  </si>
  <si>
    <t xml:space="preserve">Costo </t>
  </si>
  <si>
    <t>Desglose</t>
  </si>
  <si>
    <t xml:space="preserve">Industria Jalisciense de Rehabilitacion Social </t>
  </si>
  <si>
    <t>Viajes Oficiales</t>
  </si>
  <si>
    <t>Cumplir con las instrucciones recibidas</t>
  </si>
  <si>
    <t>Supervisión e instrucción</t>
  </si>
  <si>
    <t>Elaboración de productos carpintería y artesanias madera</t>
  </si>
  <si>
    <t>Informe de producción</t>
  </si>
  <si>
    <t>No.</t>
  </si>
  <si>
    <t>5</t>
  </si>
  <si>
    <t xml:space="preserve"> </t>
  </si>
  <si>
    <t>6</t>
  </si>
  <si>
    <t>Oficio de comision</t>
  </si>
  <si>
    <t>9</t>
  </si>
  <si>
    <t>Zapotlan el Grande(Ciudad Guzman)</t>
  </si>
  <si>
    <t>Director Administrativo y Financiero</t>
  </si>
  <si>
    <t>Director General</t>
  </si>
  <si>
    <t>Puerto Vallarta, Jalisco</t>
  </si>
  <si>
    <t>Oficio de Comision</t>
  </si>
  <si>
    <t>Lic. Alejandro Serrano Cervantes</t>
  </si>
  <si>
    <t>Alfonso Antonio Perez Cabrera</t>
  </si>
  <si>
    <t>4</t>
  </si>
  <si>
    <t>Coordinador de recursos materiales y servicios</t>
  </si>
  <si>
    <t>09 de enero 2014</t>
  </si>
  <si>
    <t>10 de Enero 2014</t>
  </si>
  <si>
    <t>23 de Enero 2014</t>
  </si>
  <si>
    <t>Lic. Luis Gabriel Salas Delgadillo</t>
  </si>
  <si>
    <t>31 de Enero 2014</t>
  </si>
  <si>
    <t>05 de Febrero 2014</t>
  </si>
  <si>
    <t>Director Administrativo y financiero</t>
  </si>
  <si>
    <t>20 de Febrero del 2014</t>
  </si>
  <si>
    <t>8</t>
  </si>
  <si>
    <t>Cumplimiento de las labores delos Talleres</t>
  </si>
  <si>
    <t>informe</t>
  </si>
  <si>
    <t>Ejercicio 2014</t>
  </si>
  <si>
    <t>Alimentos $166.00</t>
  </si>
  <si>
    <t>08:00 hras y 20:00 hras</t>
  </si>
  <si>
    <t>8:00 hras y 20:00 hras</t>
  </si>
  <si>
    <t>2</t>
  </si>
  <si>
    <t>12:00 hras y 20:00 hras</t>
  </si>
  <si>
    <t>10:00 hras y 17:00 hras</t>
  </si>
  <si>
    <t>18:00:00 hras 15.00 hras</t>
  </si>
  <si>
    <t>10:00 hras y 21:00 hras</t>
  </si>
  <si>
    <t>10</t>
  </si>
  <si>
    <t>9:00 hras y 13:30 hras</t>
  </si>
  <si>
    <t>11</t>
  </si>
  <si>
    <t>12</t>
  </si>
  <si>
    <t>Miguel Angel Lopez Torres</t>
  </si>
  <si>
    <t>Analista Financiero</t>
  </si>
  <si>
    <t>Director Admvo y Financiero</t>
  </si>
  <si>
    <t>05 de Marzo 2014</t>
  </si>
  <si>
    <t>5 de Marzo 2014</t>
  </si>
  <si>
    <t>12:00 hras y 16:00 hras</t>
  </si>
  <si>
    <t>13</t>
  </si>
  <si>
    <t>14</t>
  </si>
  <si>
    <t>14 y 15 de Marzo 2014</t>
  </si>
  <si>
    <t>Ricardo Partida Terriquez</t>
  </si>
  <si>
    <t>Chofer</t>
  </si>
  <si>
    <t>20 de Marzo 2014</t>
  </si>
  <si>
    <t xml:space="preserve">Motivo de Autorizacion del Viaje </t>
  </si>
  <si>
    <t xml:space="preserve">Alimentos $92.00 </t>
  </si>
  <si>
    <t>Alimentos $238 .00 Hospedaje $1211.01</t>
  </si>
  <si>
    <t>Alimentos $238 .00 Hospedaje $1211.00</t>
  </si>
  <si>
    <t>Alimentos $166.00 peajes$242</t>
  </si>
  <si>
    <t>Gasolina $1,174.23 paeajes $321.00hospedaje $1,778.99</t>
  </si>
  <si>
    <t>Alimentos $166.00 Peajes $248</t>
  </si>
  <si>
    <t>Razon Social</t>
  </si>
  <si>
    <t>Industria Jalisciense de Rehabilitacion Social</t>
  </si>
  <si>
    <t>Alimentos $92.00 Peajes $248.00</t>
  </si>
  <si>
    <t>Alimentos $ 258.00 Peajes$242.00</t>
  </si>
  <si>
    <t>Alimentos $ 258.00 Peajes $242.01</t>
  </si>
  <si>
    <t>Alimentos $ 166.00 Peajes $242.00</t>
  </si>
  <si>
    <t>07 y 08 de Febrero 2014</t>
  </si>
  <si>
    <t>15</t>
  </si>
  <si>
    <t>16</t>
  </si>
  <si>
    <t>17</t>
  </si>
  <si>
    <t>01 abril del 2014</t>
  </si>
  <si>
    <t>08 de Abril 2014</t>
  </si>
  <si>
    <t>15 de Abril 2014</t>
  </si>
  <si>
    <t>08 hras y 14 hras</t>
  </si>
  <si>
    <t>Alimentos $220.00   Peajes $124.00</t>
  </si>
  <si>
    <t>Gasolina $100.00 Peajes $248.00</t>
  </si>
  <si>
    <t>18</t>
  </si>
  <si>
    <t>19</t>
  </si>
  <si>
    <t>Coordinador de Recursos Materiales.</t>
  </si>
  <si>
    <t>23 de Mayo  2014</t>
  </si>
  <si>
    <t>Lic. Luis Gabriel Salas delgadillo</t>
  </si>
  <si>
    <t>Dir. Admvo y Financiero</t>
  </si>
  <si>
    <t>Alimentos $166.00 Peajes $248.00</t>
  </si>
  <si>
    <t xml:space="preserve">Alimentos $166.00   </t>
  </si>
  <si>
    <t>23 de Mayo 2014</t>
  </si>
  <si>
    <t>14:00 hras y 19:00 hras</t>
  </si>
  <si>
    <t>20</t>
  </si>
  <si>
    <t>21</t>
  </si>
  <si>
    <t>22</t>
  </si>
  <si>
    <t>18 de Junio 2014</t>
  </si>
  <si>
    <t>Alimentos $166.00   Peajes $248</t>
  </si>
  <si>
    <t>27 de Junio 2014</t>
  </si>
  <si>
    <t>Alimentos $166.00   Peajes $248.00</t>
  </si>
  <si>
    <t>Origen</t>
  </si>
  <si>
    <t>Tonala, Jalisco</t>
  </si>
  <si>
    <t>Resultado del viaje</t>
  </si>
  <si>
    <t>Salida 12:00 hras y Regreso 17:00 hras</t>
  </si>
  <si>
    <t>Hora de salida y regreso</t>
  </si>
  <si>
    <t>Tonala, jal.</t>
  </si>
  <si>
    <t xml:space="preserve"> Hora de Salida y regreso</t>
  </si>
  <si>
    <t>Resultados del viaje</t>
  </si>
  <si>
    <t>Agenda de Actividades</t>
  </si>
  <si>
    <t>Informe personal de Resultados</t>
  </si>
  <si>
    <t>Hora de Salida y regreso</t>
  </si>
  <si>
    <t>Tonala, Jal.</t>
  </si>
  <si>
    <t>Resultados del Viaje</t>
  </si>
  <si>
    <t xml:space="preserve">Origen </t>
  </si>
  <si>
    <t>Pedro A. Robles Sanchez</t>
  </si>
  <si>
    <t>Instructor Externo B</t>
  </si>
  <si>
    <t>23</t>
  </si>
  <si>
    <t>24</t>
  </si>
  <si>
    <t>25</t>
  </si>
  <si>
    <t>Alejandra Martinez Mercado</t>
  </si>
  <si>
    <t>Coordinador Operativo</t>
  </si>
  <si>
    <t>08 De Julio 2014</t>
  </si>
  <si>
    <t>15 de Julio 2014</t>
  </si>
  <si>
    <t>Alfonso A. Perez cabrera</t>
  </si>
  <si>
    <t>Coord. De recursos Materiales</t>
  </si>
  <si>
    <t>26</t>
  </si>
  <si>
    <t>27</t>
  </si>
  <si>
    <t>28</t>
  </si>
  <si>
    <t>Salida 08:00 hras y Regreso 13:00 hras</t>
  </si>
  <si>
    <t>Alimentos $92.00 Peajes $248.03</t>
  </si>
  <si>
    <t>Alimentos $92.00 Peajes $248.02</t>
  </si>
  <si>
    <t>24 de Julio 2014</t>
  </si>
  <si>
    <t>29</t>
  </si>
  <si>
    <t>10 y 11 de Agosto 2014</t>
  </si>
  <si>
    <t>Puerto Vallarta, Jal.</t>
  </si>
  <si>
    <t xml:space="preserve">Supervicion de talleres </t>
  </si>
  <si>
    <t>Hospedaje $1,071.00 Peajes $321.00</t>
  </si>
  <si>
    <t>30</t>
  </si>
  <si>
    <t>Alfonso Perez Cabrera</t>
  </si>
  <si>
    <t>11 de Septiembre 2014</t>
  </si>
  <si>
    <t>Salida 08:00 hras y Regreso 17:00 hras</t>
  </si>
  <si>
    <t>Zapotlan el Grande, Jal.</t>
  </si>
  <si>
    <t>Alimentos $ 258.00 Peajes $250.00</t>
  </si>
  <si>
    <t>31</t>
  </si>
  <si>
    <t>32</t>
  </si>
  <si>
    <t>19 de Septiembre 2014</t>
  </si>
  <si>
    <t>Lic. Jose Antonio Raudry R.</t>
  </si>
  <si>
    <t>Director Juridico</t>
  </si>
  <si>
    <t>19 De septiembre 2014</t>
  </si>
  <si>
    <t>33</t>
  </si>
  <si>
    <t>Director Administrativo Y financiero</t>
  </si>
  <si>
    <t>Supervision e instrucción</t>
  </si>
  <si>
    <t>17 de Octubre 2014</t>
  </si>
  <si>
    <t>Alimentos $ 166.00</t>
  </si>
  <si>
    <t>34</t>
  </si>
  <si>
    <t>Alimentos $ 166.00 Casetas $250.00</t>
  </si>
  <si>
    <t>35</t>
  </si>
  <si>
    <t>24 de Octubre 2014</t>
  </si>
  <si>
    <t>Salida 09:00 hras y Regreso 17:00 hras</t>
  </si>
  <si>
    <t>Supervision de Talleres</t>
  </si>
  <si>
    <t>Peaje $642.00 Gasolina $1080</t>
  </si>
  <si>
    <t>36</t>
  </si>
  <si>
    <t>Cordinador de Recursos Materiales.</t>
  </si>
  <si>
    <t>07 De Nov 2014</t>
  </si>
  <si>
    <t>37</t>
  </si>
  <si>
    <t>Alimentos $ 166.00 Peajes $250.00</t>
  </si>
  <si>
    <t>38</t>
  </si>
  <si>
    <t>06 de Novimebre 2014</t>
  </si>
  <si>
    <t>Gasolina $1,043.29 Alimentos $239.00 pejaes $642.00</t>
  </si>
  <si>
    <t>39</t>
  </si>
  <si>
    <t>21 de Noviembre 2014</t>
  </si>
  <si>
    <t>Auxiliar Logistico</t>
  </si>
  <si>
    <t>14 De Noviembre</t>
  </si>
  <si>
    <t>Salida 8:00 am hras y regreso 14:00 hras</t>
  </si>
  <si>
    <t>Alimentos $92.00 Casetas $250.00</t>
  </si>
  <si>
    <t>40</t>
  </si>
  <si>
    <t>Salida 8:00 am hras y regreso 17:00 hras</t>
  </si>
  <si>
    <t>Alimentos $258.00</t>
  </si>
  <si>
    <t>41</t>
  </si>
  <si>
    <t>Alimentos $258.00 Casetas $250.00</t>
  </si>
  <si>
    <t>42</t>
  </si>
  <si>
    <t>27 de Noviembre 2014</t>
  </si>
  <si>
    <t>salida 13:00 hras y regreso 19:00 Hras</t>
  </si>
  <si>
    <t>Alimentos $166.00 Casetas $250.00</t>
  </si>
  <si>
    <t>43</t>
  </si>
  <si>
    <t>Pedro Alberto Chavez Navarro</t>
  </si>
  <si>
    <t>44</t>
  </si>
  <si>
    <t>Israel Cumplido Perez</t>
  </si>
  <si>
    <t>Zapotlan el grande. Jal.</t>
  </si>
  <si>
    <t xml:space="preserve">Salida 10:00 hras y regreso 13:00 </t>
  </si>
  <si>
    <t>Alimentos $166.00 Pasaje $165.00</t>
  </si>
  <si>
    <t>45</t>
  </si>
  <si>
    <t>30 de Noviembre 2014</t>
  </si>
  <si>
    <t>Salida 08:00 hras y regreso 16:00 hras</t>
  </si>
  <si>
    <t>Alimentos $258.00 Casetas $125.00</t>
  </si>
  <si>
    <t>46</t>
  </si>
  <si>
    <t>05 de Diciembre 2014</t>
  </si>
  <si>
    <t>Alimentos $ 92.00   casetas $250.00</t>
  </si>
  <si>
    <t>47</t>
  </si>
  <si>
    <t>10 de Diciembre 2014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</si>
</sst>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164" formatCode="[$-80A]h:mm:ss\ AM/PM;@"/>
    <numFmt numFmtId="165" formatCode="[$-80A]d&quot; de &quot;mmmm&quot; de &quot;yyyy;@"/>
  </numFmts>
  <fonts count="1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sz val="9"/>
      <color rgb="FF000000"/>
      <name val="Arial"/>
      <family val="2"/>
    </font>
    <font>
      <sz val="6.5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57">
    <xf numFmtId="0" fontId="0" fillId="0" borderId="0" xfId="0"/>
    <xf numFmtId="49" fontId="1" fillId="0" borderId="0" xfId="0" applyNumberFormat="1" applyFont="1" applyAlignment="1">
      <alignment vertical="center" wrapText="1"/>
    </xf>
    <xf numFmtId="0" fontId="2" fillId="0" borderId="0" xfId="0" applyFont="1"/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3" fillId="2" borderId="3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vertical="center" wrapText="1"/>
    </xf>
    <xf numFmtId="44" fontId="0" fillId="0" borderId="0" xfId="1" applyFont="1" applyAlignment="1">
      <alignment horizontal="center"/>
    </xf>
    <xf numFmtId="44" fontId="3" fillId="2" borderId="3" xfId="1" applyFont="1" applyFill="1" applyBorder="1" applyAlignment="1">
      <alignment horizontal="center" vertical="center" wrapText="1"/>
    </xf>
    <xf numFmtId="44" fontId="4" fillId="0" borderId="1" xfId="1" applyFont="1" applyBorder="1" applyAlignment="1">
      <alignment horizontal="center" vertical="center" wrapText="1"/>
    </xf>
    <xf numFmtId="44" fontId="1" fillId="0" borderId="0" xfId="1" applyFont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4" fontId="6" fillId="0" borderId="1" xfId="1" applyFont="1" applyBorder="1" applyAlignment="1">
      <alignment horizontal="center" vertical="center" wrapText="1"/>
    </xf>
    <xf numFmtId="0" fontId="7" fillId="0" borderId="0" xfId="0" applyFont="1"/>
    <xf numFmtId="49" fontId="3" fillId="2" borderId="7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49" fontId="3" fillId="2" borderId="9" xfId="0" applyNumberFormat="1" applyFont="1" applyFill="1" applyBorder="1" applyAlignment="1">
      <alignment horizontal="center" vertical="center" wrapText="1"/>
    </xf>
    <xf numFmtId="165" fontId="6" fillId="0" borderId="6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4" fontId="3" fillId="0" borderId="0" xfId="1" applyFont="1" applyFill="1" applyBorder="1" applyAlignment="1">
      <alignment horizontal="center" vertical="center" wrapText="1"/>
    </xf>
    <xf numFmtId="165" fontId="0" fillId="0" borderId="0" xfId="0" applyNumberFormat="1" applyFill="1" applyBorder="1"/>
    <xf numFmtId="49" fontId="3" fillId="2" borderId="12" xfId="0" applyNumberFormat="1" applyFont="1" applyFill="1" applyBorder="1" applyAlignment="1">
      <alignment horizontal="center" vertical="center" wrapText="1"/>
    </xf>
    <xf numFmtId="165" fontId="3" fillId="2" borderId="12" xfId="0" applyNumberFormat="1" applyFont="1" applyFill="1" applyBorder="1" applyAlignment="1">
      <alignment horizontal="center" vertical="center" wrapText="1"/>
    </xf>
    <xf numFmtId="44" fontId="3" fillId="2" borderId="12" xfId="1" applyFont="1" applyFill="1" applyBorder="1" applyAlignment="1">
      <alignment horizontal="center" vertical="center" wrapText="1"/>
    </xf>
    <xf numFmtId="0" fontId="0" fillId="0" borderId="0" xfId="0" applyFill="1" applyBorder="1"/>
    <xf numFmtId="44" fontId="0" fillId="0" borderId="0" xfId="1" applyFont="1" applyFill="1" applyBorder="1" applyAlignment="1">
      <alignment horizontal="center"/>
    </xf>
    <xf numFmtId="49" fontId="3" fillId="2" borderId="13" xfId="0" applyNumberFormat="1" applyFont="1" applyFill="1" applyBorder="1" applyAlignment="1">
      <alignment horizontal="center" vertical="center" wrapText="1"/>
    </xf>
    <xf numFmtId="165" fontId="3" fillId="2" borderId="13" xfId="0" applyNumberFormat="1" applyFont="1" applyFill="1" applyBorder="1" applyAlignment="1">
      <alignment horizontal="center" vertical="center" wrapText="1"/>
    </xf>
    <xf numFmtId="44" fontId="3" fillId="2" borderId="13" xfId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165" fontId="0" fillId="0" borderId="15" xfId="0" applyNumberFormat="1" applyFill="1" applyBorder="1"/>
    <xf numFmtId="0" fontId="0" fillId="0" borderId="15" xfId="0" applyFill="1" applyBorder="1"/>
    <xf numFmtId="44" fontId="0" fillId="0" borderId="15" xfId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504825</xdr:colOff>
      <xdr:row>4</xdr:row>
      <xdr:rowOff>228600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0500"/>
          <a:ext cx="1371600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504825</xdr:colOff>
      <xdr:row>7</xdr:row>
      <xdr:rowOff>38100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638175"/>
          <a:ext cx="1371600" cy="933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504825</xdr:colOff>
      <xdr:row>4</xdr:row>
      <xdr:rowOff>228600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0500"/>
          <a:ext cx="1371600" cy="93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R23"/>
  <sheetViews>
    <sheetView topLeftCell="D1" zoomScaleNormal="100" workbookViewId="0">
      <selection activeCell="F10" sqref="F10:N10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140625" style="9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5" width="12.85546875" customWidth="1"/>
  </cols>
  <sheetData>
    <row r="3" spans="1:18" ht="20.25">
      <c r="D3" s="2" t="s">
        <v>9</v>
      </c>
    </row>
    <row r="4" spans="1:18" ht="20.25">
      <c r="D4" s="2" t="s">
        <v>41</v>
      </c>
      <c r="L4" s="42"/>
    </row>
    <row r="5" spans="1:18" ht="20.25">
      <c r="D5" s="2" t="s">
        <v>10</v>
      </c>
      <c r="L5" s="42"/>
    </row>
    <row r="6" spans="1:18">
      <c r="L6" s="42"/>
    </row>
    <row r="7" spans="1:18">
      <c r="L7" s="42"/>
    </row>
    <row r="8" spans="1:18">
      <c r="L8" s="9"/>
    </row>
    <row r="9" spans="1:18" ht="15.75" thickBot="1"/>
    <row r="10" spans="1:18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10" t="s">
        <v>3</v>
      </c>
      <c r="G10" s="4" t="s">
        <v>112</v>
      </c>
      <c r="H10" s="4" t="s">
        <v>106</v>
      </c>
      <c r="I10" s="4" t="s">
        <v>4</v>
      </c>
      <c r="J10" s="4" t="s">
        <v>113</v>
      </c>
      <c r="K10" s="4" t="s">
        <v>114</v>
      </c>
      <c r="L10" s="4" t="s">
        <v>115</v>
      </c>
      <c r="M10" s="4" t="s">
        <v>6</v>
      </c>
      <c r="N10" s="13" t="s">
        <v>7</v>
      </c>
      <c r="O10" s="25" t="s">
        <v>8</v>
      </c>
      <c r="P10" s="26" t="s">
        <v>19</v>
      </c>
      <c r="Q10" s="33" t="s">
        <v>73</v>
      </c>
    </row>
    <row r="11" spans="1:18" ht="57">
      <c r="A11" s="6">
        <v>1</v>
      </c>
      <c r="B11" s="19" t="s">
        <v>27</v>
      </c>
      <c r="C11" s="20">
        <v>1</v>
      </c>
      <c r="D11" s="30" t="s">
        <v>29</v>
      </c>
      <c r="E11" s="19" t="s">
        <v>12</v>
      </c>
      <c r="F11" s="21" t="s">
        <v>30</v>
      </c>
      <c r="G11" s="22" t="s">
        <v>43</v>
      </c>
      <c r="H11" s="22" t="s">
        <v>111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500</v>
      </c>
      <c r="O11" s="35" t="s">
        <v>76</v>
      </c>
      <c r="P11" s="28">
        <v>1</v>
      </c>
      <c r="Q11" s="34" t="s">
        <v>74</v>
      </c>
    </row>
    <row r="12" spans="1:18" ht="57">
      <c r="A12" s="7" t="s">
        <v>45</v>
      </c>
      <c r="B12" s="19" t="s">
        <v>27</v>
      </c>
      <c r="C12" s="6">
        <v>1</v>
      </c>
      <c r="D12" s="30" t="s">
        <v>29</v>
      </c>
      <c r="E12" s="19" t="s">
        <v>12</v>
      </c>
      <c r="F12" s="21" t="s">
        <v>31</v>
      </c>
      <c r="G12" s="8" t="s">
        <v>43</v>
      </c>
      <c r="H12" s="22" t="s">
        <v>111</v>
      </c>
      <c r="I12" s="19" t="s">
        <v>21</v>
      </c>
      <c r="J12" s="19" t="s">
        <v>12</v>
      </c>
      <c r="K12" s="19" t="s">
        <v>13</v>
      </c>
      <c r="L12" s="19" t="s">
        <v>14</v>
      </c>
      <c r="M12" s="7" t="s">
        <v>11</v>
      </c>
      <c r="N12" s="14">
        <v>500</v>
      </c>
      <c r="O12" s="35" t="s">
        <v>77</v>
      </c>
      <c r="P12" s="27" t="s">
        <v>45</v>
      </c>
      <c r="Q12" s="34" t="s">
        <v>74</v>
      </c>
      <c r="R12">
        <f>130/2</f>
        <v>65</v>
      </c>
    </row>
    <row r="13" spans="1:18" ht="57">
      <c r="A13" s="6">
        <v>3</v>
      </c>
      <c r="B13" s="19" t="s">
        <v>27</v>
      </c>
      <c r="C13" s="20">
        <v>1</v>
      </c>
      <c r="D13" s="30" t="s">
        <v>29</v>
      </c>
      <c r="E13" s="19" t="s">
        <v>12</v>
      </c>
      <c r="F13" s="21" t="s">
        <v>32</v>
      </c>
      <c r="G13" s="22" t="s">
        <v>44</v>
      </c>
      <c r="H13" s="22" t="s">
        <v>111</v>
      </c>
      <c r="I13" s="19" t="s">
        <v>21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166</v>
      </c>
      <c r="O13" s="31" t="s">
        <v>42</v>
      </c>
      <c r="P13" s="28">
        <v>3</v>
      </c>
      <c r="Q13" s="34" t="s">
        <v>74</v>
      </c>
      <c r="R13" t="s">
        <v>17</v>
      </c>
    </row>
    <row r="14" spans="1:18" ht="57">
      <c r="A14" s="7" t="s">
        <v>28</v>
      </c>
      <c r="B14" s="19" t="s">
        <v>33</v>
      </c>
      <c r="C14" s="20">
        <v>1</v>
      </c>
      <c r="D14" s="21" t="s">
        <v>22</v>
      </c>
      <c r="E14" s="19" t="s">
        <v>12</v>
      </c>
      <c r="F14" s="17" t="s">
        <v>32</v>
      </c>
      <c r="G14" s="22" t="s">
        <v>44</v>
      </c>
      <c r="H14" s="22" t="s">
        <v>111</v>
      </c>
      <c r="I14" s="19" t="s">
        <v>21</v>
      </c>
      <c r="J14" s="19" t="s">
        <v>12</v>
      </c>
      <c r="K14" s="19" t="s">
        <v>13</v>
      </c>
      <c r="L14" s="19" t="s">
        <v>14</v>
      </c>
      <c r="M14" s="19" t="s">
        <v>11</v>
      </c>
      <c r="N14" s="23">
        <v>166</v>
      </c>
      <c r="O14" s="31" t="s">
        <v>42</v>
      </c>
      <c r="P14" s="27" t="s">
        <v>28</v>
      </c>
      <c r="Q14" s="34" t="s">
        <v>74</v>
      </c>
    </row>
    <row r="15" spans="1:18" ht="57">
      <c r="A15" s="7" t="s">
        <v>16</v>
      </c>
      <c r="B15" s="19" t="s">
        <v>27</v>
      </c>
      <c r="C15" s="20">
        <v>1</v>
      </c>
      <c r="D15" s="30" t="s">
        <v>29</v>
      </c>
      <c r="E15" s="19" t="s">
        <v>12</v>
      </c>
      <c r="F15" s="17" t="s">
        <v>34</v>
      </c>
      <c r="G15" s="8" t="s">
        <v>46</v>
      </c>
      <c r="H15" s="22" t="s">
        <v>111</v>
      </c>
      <c r="I15" s="19" t="s">
        <v>21</v>
      </c>
      <c r="J15" s="19" t="s">
        <v>12</v>
      </c>
      <c r="K15" s="19" t="s">
        <v>13</v>
      </c>
      <c r="L15" s="19" t="s">
        <v>14</v>
      </c>
      <c r="M15" s="19" t="s">
        <v>11</v>
      </c>
      <c r="N15" s="23">
        <v>408</v>
      </c>
      <c r="O15" s="35" t="s">
        <v>78</v>
      </c>
      <c r="P15" s="27" t="s">
        <v>16</v>
      </c>
      <c r="Q15" s="34" t="s">
        <v>74</v>
      </c>
    </row>
    <row r="16" spans="1:18">
      <c r="F16"/>
      <c r="N16"/>
    </row>
    <row r="17" spans="2:15">
      <c r="F17"/>
      <c r="N17"/>
    </row>
    <row r="18" spans="2:15">
      <c r="F18"/>
      <c r="N18"/>
    </row>
    <row r="19" spans="2:15">
      <c r="B19" s="1"/>
      <c r="C19" s="1"/>
      <c r="D19" s="1"/>
      <c r="E19" s="1"/>
      <c r="F19" s="11"/>
      <c r="G19" s="1"/>
      <c r="H19" s="1"/>
      <c r="I19" s="1"/>
      <c r="J19" s="1"/>
      <c r="K19" s="1"/>
      <c r="L19" s="1"/>
      <c r="M19" s="1"/>
      <c r="N19" s="15"/>
      <c r="O19" s="1"/>
    </row>
    <row r="20" spans="2:15">
      <c r="B20" s="1"/>
      <c r="C20" s="1"/>
      <c r="D20" s="1"/>
      <c r="E20" s="1"/>
      <c r="F20" s="11"/>
      <c r="G20" s="1"/>
      <c r="H20" s="1"/>
      <c r="I20" s="1"/>
      <c r="J20" s="1"/>
      <c r="K20" s="1"/>
      <c r="L20" s="1"/>
      <c r="M20" s="1"/>
      <c r="N20" s="15"/>
      <c r="O20" s="24"/>
    </row>
    <row r="21" spans="2:15">
      <c r="B21" s="1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5"/>
      <c r="O21" s="24"/>
    </row>
    <row r="22" spans="2:15">
      <c r="B22" s="1"/>
      <c r="C22" s="1"/>
      <c r="D22" s="1"/>
      <c r="E22" s="1"/>
      <c r="F22" s="11"/>
      <c r="G22" s="1"/>
      <c r="H22" s="1"/>
      <c r="I22" s="1"/>
      <c r="J22" s="1"/>
      <c r="K22" s="1"/>
      <c r="L22" s="1"/>
      <c r="M22" s="1"/>
      <c r="N22" s="15"/>
      <c r="O22" s="24"/>
    </row>
    <row r="23" spans="2:15">
      <c r="O23" s="24"/>
    </row>
  </sheetData>
  <sortState ref="A11:P15">
    <sortCondition ref="O11"/>
  </sortState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Q12"/>
  <sheetViews>
    <sheetView topLeftCell="D1" zoomScaleNormal="100" workbookViewId="0">
      <selection activeCell="D11" sqref="D11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1.28515625" style="9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.855468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8" spans="1:17" ht="15.75" thickBot="1"/>
    <row r="9" spans="1:17" ht="39" thickBot="1">
      <c r="A9" s="16" t="s">
        <v>15</v>
      </c>
      <c r="B9" s="3" t="s">
        <v>0</v>
      </c>
      <c r="C9" s="4" t="s">
        <v>1</v>
      </c>
      <c r="D9" s="4" t="s">
        <v>2</v>
      </c>
      <c r="E9" s="4" t="s">
        <v>66</v>
      </c>
      <c r="F9" s="44" t="s">
        <v>3</v>
      </c>
      <c r="G9" s="44" t="s">
        <v>106</v>
      </c>
      <c r="H9" s="43" t="s">
        <v>110</v>
      </c>
      <c r="I9" s="43" t="s">
        <v>4</v>
      </c>
      <c r="J9" s="43" t="s">
        <v>108</v>
      </c>
      <c r="K9" s="43" t="s">
        <v>114</v>
      </c>
      <c r="L9" s="43" t="s">
        <v>5</v>
      </c>
      <c r="M9" s="43" t="s">
        <v>6</v>
      </c>
      <c r="N9" s="45" t="s">
        <v>7</v>
      </c>
      <c r="O9" s="5" t="s">
        <v>8</v>
      </c>
      <c r="P9" s="29" t="s">
        <v>25</v>
      </c>
      <c r="Q9" s="26" t="s">
        <v>73</v>
      </c>
    </row>
    <row r="10" spans="1:17" ht="57">
      <c r="A10" s="7" t="s">
        <v>155</v>
      </c>
      <c r="B10" s="19" t="s">
        <v>33</v>
      </c>
      <c r="C10" s="20">
        <v>1</v>
      </c>
      <c r="D10" s="30" t="s">
        <v>156</v>
      </c>
      <c r="E10" s="19" t="s">
        <v>157</v>
      </c>
      <c r="F10" s="17" t="s">
        <v>158</v>
      </c>
      <c r="G10" s="17" t="s">
        <v>117</v>
      </c>
      <c r="H10" s="8" t="s">
        <v>109</v>
      </c>
      <c r="I10" s="19" t="s">
        <v>147</v>
      </c>
      <c r="J10" s="19" t="s">
        <v>12</v>
      </c>
      <c r="K10" s="19" t="s">
        <v>13</v>
      </c>
      <c r="L10" s="19" t="s">
        <v>14</v>
      </c>
      <c r="M10" s="19" t="s">
        <v>11</v>
      </c>
      <c r="N10" s="23">
        <v>166</v>
      </c>
      <c r="O10" s="31" t="s">
        <v>159</v>
      </c>
      <c r="P10" s="27" t="s">
        <v>155</v>
      </c>
      <c r="Q10" s="34" t="s">
        <v>74</v>
      </c>
    </row>
    <row r="11" spans="1:17" ht="57">
      <c r="A11" s="7" t="s">
        <v>160</v>
      </c>
      <c r="B11" s="19" t="s">
        <v>144</v>
      </c>
      <c r="C11" s="20">
        <v>1</v>
      </c>
      <c r="D11" s="30" t="s">
        <v>130</v>
      </c>
      <c r="E11" s="19" t="s">
        <v>157</v>
      </c>
      <c r="F11" s="17" t="s">
        <v>158</v>
      </c>
      <c r="G11" s="17" t="s">
        <v>117</v>
      </c>
      <c r="H11" s="8" t="s">
        <v>109</v>
      </c>
      <c r="I11" s="19" t="s">
        <v>147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f>166+250</f>
        <v>416</v>
      </c>
      <c r="O11" s="31" t="s">
        <v>161</v>
      </c>
      <c r="P11" s="27" t="s">
        <v>160</v>
      </c>
      <c r="Q11" s="34" t="s">
        <v>74</v>
      </c>
    </row>
    <row r="12" spans="1:17" ht="57">
      <c r="A12" s="7" t="s">
        <v>162</v>
      </c>
      <c r="B12" s="19" t="s">
        <v>26</v>
      </c>
      <c r="C12" s="20">
        <v>1</v>
      </c>
      <c r="D12" s="30" t="s">
        <v>23</v>
      </c>
      <c r="E12" s="19" t="s">
        <v>157</v>
      </c>
      <c r="F12" s="17" t="s">
        <v>163</v>
      </c>
      <c r="G12" s="17" t="s">
        <v>117</v>
      </c>
      <c r="H12" s="8" t="s">
        <v>164</v>
      </c>
      <c r="I12" s="19" t="s">
        <v>140</v>
      </c>
      <c r="J12" s="19" t="s">
        <v>12</v>
      </c>
      <c r="K12" s="19" t="s">
        <v>165</v>
      </c>
      <c r="L12" s="19" t="s">
        <v>14</v>
      </c>
      <c r="M12" s="19" t="s">
        <v>11</v>
      </c>
      <c r="N12" s="23">
        <f>642+1080</f>
        <v>1722</v>
      </c>
      <c r="O12" s="31" t="s">
        <v>166</v>
      </c>
      <c r="P12" s="27" t="s">
        <v>162</v>
      </c>
      <c r="Q12" s="34" t="s">
        <v>74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20"/>
  <sheetViews>
    <sheetView topLeftCell="A10" workbookViewId="0">
      <selection activeCell="A10" sqref="A10:XFD11"/>
    </sheetView>
  </sheetViews>
  <sheetFormatPr baseColWidth="10" defaultRowHeight="15"/>
  <cols>
    <col min="1" max="1" width="13" customWidth="1"/>
    <col min="2" max="4" width="12.85546875" customWidth="1"/>
    <col min="5" max="5" width="19.42578125" style="9" bestFit="1" customWidth="1"/>
    <col min="6" max="8" width="12.85546875" customWidth="1"/>
    <col min="9" max="9" width="14.28515625" customWidth="1"/>
    <col min="10" max="10" width="12.85546875" customWidth="1"/>
    <col min="11" max="11" width="14" customWidth="1"/>
    <col min="12" max="12" width="12.85546875" style="12" customWidth="1"/>
    <col min="13" max="13" width="12.85546875" customWidth="1"/>
    <col min="14" max="14" width="11.85546875" customWidth="1"/>
  </cols>
  <sheetData>
    <row r="1" spans="1:17">
      <c r="L1" s="12">
        <f>166+250</f>
        <v>416</v>
      </c>
    </row>
    <row r="3" spans="1:17" ht="20.25">
      <c r="C3" s="2" t="s">
        <v>9</v>
      </c>
    </row>
    <row r="4" spans="1:17" ht="20.25">
      <c r="C4" s="2" t="s">
        <v>41</v>
      </c>
    </row>
    <row r="5" spans="1:17" ht="20.25">
      <c r="C5" s="2" t="s">
        <v>10</v>
      </c>
    </row>
    <row r="9" spans="1:17" ht="15.75" thickBot="1"/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167</v>
      </c>
      <c r="B11" s="19" t="s">
        <v>27</v>
      </c>
      <c r="C11" s="20">
        <v>1</v>
      </c>
      <c r="D11" s="30" t="s">
        <v>168</v>
      </c>
      <c r="E11" s="19" t="s">
        <v>157</v>
      </c>
      <c r="F11" s="17" t="s">
        <v>169</v>
      </c>
      <c r="G11" s="17" t="s">
        <v>117</v>
      </c>
      <c r="H11" s="8" t="s">
        <v>109</v>
      </c>
      <c r="I11" s="19" t="s">
        <v>147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166</v>
      </c>
      <c r="O11" s="31" t="s">
        <v>159</v>
      </c>
      <c r="P11" s="27" t="s">
        <v>167</v>
      </c>
      <c r="Q11" s="34" t="s">
        <v>74</v>
      </c>
    </row>
    <row r="12" spans="1:17" ht="57">
      <c r="A12" s="19" t="s">
        <v>170</v>
      </c>
      <c r="B12" s="20" t="s">
        <v>33</v>
      </c>
      <c r="C12" s="56">
        <v>1</v>
      </c>
      <c r="D12" s="19" t="s">
        <v>22</v>
      </c>
      <c r="E12" s="19" t="s">
        <v>157</v>
      </c>
      <c r="F12" s="17" t="s">
        <v>169</v>
      </c>
      <c r="G12" s="8" t="s">
        <v>117</v>
      </c>
      <c r="H12" s="19" t="s">
        <v>109</v>
      </c>
      <c r="I12" s="19" t="s">
        <v>147</v>
      </c>
      <c r="J12" s="19" t="s">
        <v>12</v>
      </c>
      <c r="K12" s="19" t="s">
        <v>13</v>
      </c>
      <c r="L12" s="19" t="s">
        <v>14</v>
      </c>
      <c r="M12" s="23" t="s">
        <v>11</v>
      </c>
      <c r="N12" s="23">
        <f>166+250</f>
        <v>416</v>
      </c>
      <c r="O12" s="31" t="s">
        <v>171</v>
      </c>
      <c r="P12" s="34">
        <v>37</v>
      </c>
      <c r="Q12" s="34" t="s">
        <v>74</v>
      </c>
    </row>
    <row r="13" spans="1:17" ht="67.5">
      <c r="A13" s="19" t="s">
        <v>172</v>
      </c>
      <c r="B13" s="20" t="s">
        <v>26</v>
      </c>
      <c r="C13" s="56">
        <v>1</v>
      </c>
      <c r="D13" s="19" t="s">
        <v>23</v>
      </c>
      <c r="E13" s="17" t="s">
        <v>157</v>
      </c>
      <c r="F13" s="17" t="s">
        <v>173</v>
      </c>
      <c r="G13" s="8" t="s">
        <v>117</v>
      </c>
      <c r="H13" s="19" t="s">
        <v>164</v>
      </c>
      <c r="I13" s="19" t="s">
        <v>140</v>
      </c>
      <c r="J13" s="19" t="s">
        <v>12</v>
      </c>
      <c r="K13" s="19" t="s">
        <v>12</v>
      </c>
      <c r="L13" s="19" t="s">
        <v>14</v>
      </c>
      <c r="M13" s="23" t="s">
        <v>11</v>
      </c>
      <c r="N13" s="23">
        <f>1043.29+239+642</f>
        <v>1924.29</v>
      </c>
      <c r="O13" s="27" t="s">
        <v>174</v>
      </c>
      <c r="P13" s="34">
        <v>38</v>
      </c>
      <c r="Q13" s="34" t="s">
        <v>74</v>
      </c>
    </row>
    <row r="14" spans="1:17" ht="57">
      <c r="A14" s="19" t="s">
        <v>175</v>
      </c>
      <c r="B14" s="20" t="s">
        <v>63</v>
      </c>
      <c r="C14" s="56">
        <v>1</v>
      </c>
      <c r="D14" s="19" t="s">
        <v>177</v>
      </c>
      <c r="E14" s="17" t="s">
        <v>157</v>
      </c>
      <c r="F14" s="17" t="s">
        <v>178</v>
      </c>
      <c r="G14" s="8" t="s">
        <v>117</v>
      </c>
      <c r="H14" s="19" t="s">
        <v>179</v>
      </c>
      <c r="I14" s="19" t="s">
        <v>147</v>
      </c>
      <c r="J14" s="19" t="s">
        <v>12</v>
      </c>
      <c r="K14" s="19" t="s">
        <v>13</v>
      </c>
      <c r="L14" s="19" t="s">
        <v>14</v>
      </c>
      <c r="M14" s="23" t="s">
        <v>11</v>
      </c>
      <c r="N14" s="23">
        <f>92+250</f>
        <v>342</v>
      </c>
      <c r="O14" s="27" t="s">
        <v>180</v>
      </c>
      <c r="P14" s="34">
        <v>39</v>
      </c>
      <c r="Q14" s="34" t="s">
        <v>74</v>
      </c>
    </row>
    <row r="15" spans="1:17" ht="57">
      <c r="A15" s="19" t="s">
        <v>181</v>
      </c>
      <c r="B15" s="20" t="s">
        <v>27</v>
      </c>
      <c r="C15" s="56">
        <v>1</v>
      </c>
      <c r="D15" s="19" t="s">
        <v>168</v>
      </c>
      <c r="E15" s="17" t="s">
        <v>157</v>
      </c>
      <c r="F15" s="17" t="s">
        <v>176</v>
      </c>
      <c r="G15" s="8" t="s">
        <v>117</v>
      </c>
      <c r="H15" s="19" t="s">
        <v>182</v>
      </c>
      <c r="I15" s="19" t="s">
        <v>147</v>
      </c>
      <c r="J15" s="19" t="s">
        <v>12</v>
      </c>
      <c r="K15" s="19" t="s">
        <v>13</v>
      </c>
      <c r="L15" s="19" t="s">
        <v>14</v>
      </c>
      <c r="M15" s="23" t="s">
        <v>11</v>
      </c>
      <c r="N15" s="23">
        <v>258</v>
      </c>
      <c r="O15" s="27" t="s">
        <v>183</v>
      </c>
      <c r="P15" s="34">
        <v>40</v>
      </c>
      <c r="Q15" s="34" t="s">
        <v>74</v>
      </c>
    </row>
    <row r="16" spans="1:17" ht="57">
      <c r="A16" s="19" t="s">
        <v>184</v>
      </c>
      <c r="B16" s="20" t="s">
        <v>33</v>
      </c>
      <c r="C16" s="56">
        <v>1</v>
      </c>
      <c r="D16" s="19" t="s">
        <v>22</v>
      </c>
      <c r="E16" s="17" t="s">
        <v>157</v>
      </c>
      <c r="F16" s="17" t="s">
        <v>176</v>
      </c>
      <c r="G16" s="8" t="s">
        <v>117</v>
      </c>
      <c r="H16" s="19" t="s">
        <v>182</v>
      </c>
      <c r="I16" s="19" t="s">
        <v>147</v>
      </c>
      <c r="J16" s="19" t="s">
        <v>12</v>
      </c>
      <c r="K16" s="19" t="s">
        <v>13</v>
      </c>
      <c r="L16" s="19" t="s">
        <v>14</v>
      </c>
      <c r="M16" s="23" t="s">
        <v>11</v>
      </c>
      <c r="N16" s="23">
        <f>258+250</f>
        <v>508</v>
      </c>
      <c r="O16" s="27" t="s">
        <v>185</v>
      </c>
      <c r="P16" s="34">
        <v>41</v>
      </c>
      <c r="Q16" s="34" t="s">
        <v>74</v>
      </c>
    </row>
    <row r="17" spans="1:17" ht="57">
      <c r="A17" s="19" t="s">
        <v>186</v>
      </c>
      <c r="B17" s="20" t="s">
        <v>63</v>
      </c>
      <c r="C17" s="56">
        <v>1</v>
      </c>
      <c r="D17" s="19" t="s">
        <v>177</v>
      </c>
      <c r="E17" s="17" t="s">
        <v>157</v>
      </c>
      <c r="F17" s="17" t="s">
        <v>187</v>
      </c>
      <c r="G17" s="8" t="s">
        <v>117</v>
      </c>
      <c r="H17" s="19" t="s">
        <v>188</v>
      </c>
      <c r="I17" s="19" t="s">
        <v>147</v>
      </c>
      <c r="J17" s="19" t="s">
        <v>12</v>
      </c>
      <c r="K17" s="19" t="s">
        <v>13</v>
      </c>
      <c r="L17" s="19" t="s">
        <v>14</v>
      </c>
      <c r="M17" s="23" t="s">
        <v>11</v>
      </c>
      <c r="N17" s="23">
        <f>166+250</f>
        <v>416</v>
      </c>
      <c r="O17" s="27" t="s">
        <v>189</v>
      </c>
      <c r="P17" s="34">
        <v>42</v>
      </c>
      <c r="Q17" s="34" t="s">
        <v>74</v>
      </c>
    </row>
    <row r="18" spans="1:17" ht="57">
      <c r="A18" s="19" t="s">
        <v>190</v>
      </c>
      <c r="B18" s="20" t="s">
        <v>191</v>
      </c>
      <c r="C18" s="56">
        <v>1</v>
      </c>
      <c r="D18" s="19" t="s">
        <v>168</v>
      </c>
      <c r="E18" s="17" t="s">
        <v>157</v>
      </c>
      <c r="F18" s="17" t="s">
        <v>187</v>
      </c>
      <c r="G18" s="8" t="s">
        <v>117</v>
      </c>
      <c r="H18" s="19" t="s">
        <v>188</v>
      </c>
      <c r="I18" s="19" t="s">
        <v>147</v>
      </c>
      <c r="J18" s="19" t="s">
        <v>12</v>
      </c>
      <c r="K18" s="19" t="s">
        <v>13</v>
      </c>
      <c r="L18" s="19" t="s">
        <v>14</v>
      </c>
      <c r="M18" s="23" t="s">
        <v>11</v>
      </c>
      <c r="N18" s="23">
        <f>166+250</f>
        <v>416</v>
      </c>
      <c r="O18" s="27" t="s">
        <v>42</v>
      </c>
      <c r="P18" s="34">
        <v>43</v>
      </c>
      <c r="Q18" s="34" t="s">
        <v>74</v>
      </c>
    </row>
    <row r="19" spans="1:17" ht="57">
      <c r="A19" s="19" t="s">
        <v>192</v>
      </c>
      <c r="B19" s="20" t="s">
        <v>193</v>
      </c>
      <c r="C19" s="56">
        <v>1</v>
      </c>
      <c r="D19" s="19" t="s">
        <v>121</v>
      </c>
      <c r="E19" s="17" t="s">
        <v>157</v>
      </c>
      <c r="F19" s="17" t="s">
        <v>187</v>
      </c>
      <c r="G19" s="8" t="s">
        <v>194</v>
      </c>
      <c r="H19" s="19" t="s">
        <v>195</v>
      </c>
      <c r="I19" s="19" t="s">
        <v>117</v>
      </c>
      <c r="J19" s="19" t="s">
        <v>12</v>
      </c>
      <c r="K19" s="19" t="s">
        <v>13</v>
      </c>
      <c r="L19" s="19" t="s">
        <v>14</v>
      </c>
      <c r="M19" s="23" t="s">
        <v>11</v>
      </c>
      <c r="N19" s="23">
        <f>166+165</f>
        <v>331</v>
      </c>
      <c r="O19" s="27" t="s">
        <v>196</v>
      </c>
      <c r="P19" s="34">
        <v>44</v>
      </c>
      <c r="Q19" s="34" t="s">
        <v>74</v>
      </c>
    </row>
    <row r="20" spans="1:17" ht="57">
      <c r="A20" s="19" t="s">
        <v>197</v>
      </c>
      <c r="B20" s="20" t="s">
        <v>63</v>
      </c>
      <c r="C20" s="56">
        <v>1</v>
      </c>
      <c r="D20" s="19" t="s">
        <v>177</v>
      </c>
      <c r="E20" s="17" t="s">
        <v>157</v>
      </c>
      <c r="F20" s="17" t="s">
        <v>198</v>
      </c>
      <c r="G20" s="8" t="s">
        <v>194</v>
      </c>
      <c r="H20" s="19" t="s">
        <v>199</v>
      </c>
      <c r="I20" s="19" t="s">
        <v>117</v>
      </c>
      <c r="J20" s="19" t="s">
        <v>12</v>
      </c>
      <c r="K20" s="19" t="s">
        <v>13</v>
      </c>
      <c r="L20" s="19" t="s">
        <v>14</v>
      </c>
      <c r="M20" s="23" t="s">
        <v>11</v>
      </c>
      <c r="N20" s="23">
        <f>258+125</f>
        <v>383</v>
      </c>
      <c r="O20" s="27" t="s">
        <v>200</v>
      </c>
      <c r="P20" s="34">
        <v>45</v>
      </c>
      <c r="Q20" s="34" t="s">
        <v>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3:Q15"/>
  <sheetViews>
    <sheetView topLeftCell="F1" workbookViewId="0">
      <selection activeCell="S12" sqref="S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.1406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9" spans="1:17" ht="15.75" thickBot="1"/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201</v>
      </c>
      <c r="B11" s="19" t="s">
        <v>63</v>
      </c>
      <c r="C11" s="20">
        <v>1</v>
      </c>
      <c r="D11" s="30" t="s">
        <v>177</v>
      </c>
      <c r="E11" s="19" t="s">
        <v>157</v>
      </c>
      <c r="F11" s="17" t="s">
        <v>202</v>
      </c>
      <c r="G11" s="17" t="s">
        <v>117</v>
      </c>
      <c r="H11" s="8" t="s">
        <v>134</v>
      </c>
      <c r="I11" s="19" t="s">
        <v>147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f>92+250</f>
        <v>342</v>
      </c>
      <c r="O11" s="31" t="s">
        <v>203</v>
      </c>
      <c r="P11" s="27" t="s">
        <v>201</v>
      </c>
      <c r="Q11" s="34" t="s">
        <v>74</v>
      </c>
    </row>
    <row r="12" spans="1:17" ht="57">
      <c r="A12" s="7" t="s">
        <v>204</v>
      </c>
      <c r="B12" s="19" t="s">
        <v>63</v>
      </c>
      <c r="C12" s="20">
        <v>1</v>
      </c>
      <c r="D12" s="30" t="s">
        <v>177</v>
      </c>
      <c r="E12" s="19" t="s">
        <v>157</v>
      </c>
      <c r="F12" s="17" t="s">
        <v>205</v>
      </c>
      <c r="G12" s="17" t="s">
        <v>117</v>
      </c>
      <c r="H12" s="8" t="s">
        <v>134</v>
      </c>
      <c r="I12" s="19" t="s">
        <v>147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f>92+250</f>
        <v>342</v>
      </c>
      <c r="O12" s="31" t="s">
        <v>203</v>
      </c>
      <c r="P12" s="27" t="s">
        <v>204</v>
      </c>
      <c r="Q12" s="34" t="s">
        <v>74</v>
      </c>
    </row>
    <row r="13" spans="1:17">
      <c r="F13"/>
      <c r="M13"/>
    </row>
    <row r="14" spans="1:17">
      <c r="F14"/>
      <c r="M14"/>
    </row>
    <row r="15" spans="1:17">
      <c r="F15"/>
      <c r="M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Q21"/>
  <sheetViews>
    <sheetView topLeftCell="D1" workbookViewId="0">
      <selection activeCell="L19" sqref="L19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9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5" width="12.85546875" customWidth="1"/>
    <col min="16" max="16" width="12.71093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9" spans="1:17" ht="15.75" thickBot="1"/>
    <row r="10" spans="1:17" ht="77.25" customHeight="1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10" t="s">
        <v>3</v>
      </c>
      <c r="G10" s="4" t="s">
        <v>116</v>
      </c>
      <c r="H10" s="4" t="s">
        <v>106</v>
      </c>
      <c r="I10" s="4" t="s">
        <v>4</v>
      </c>
      <c r="J10" s="4" t="s">
        <v>118</v>
      </c>
      <c r="K10" s="4" t="s">
        <v>114</v>
      </c>
      <c r="L10" s="4" t="s">
        <v>5</v>
      </c>
      <c r="M10" s="4" t="s">
        <v>6</v>
      </c>
      <c r="N10" s="13" t="s">
        <v>7</v>
      </c>
      <c r="O10" s="25" t="s">
        <v>8</v>
      </c>
      <c r="P10" s="26" t="s">
        <v>19</v>
      </c>
      <c r="Q10" s="26" t="s">
        <v>73</v>
      </c>
    </row>
    <row r="11" spans="1:17" ht="57">
      <c r="A11" s="7" t="s">
        <v>18</v>
      </c>
      <c r="B11" s="19" t="s">
        <v>27</v>
      </c>
      <c r="C11" s="20">
        <v>1</v>
      </c>
      <c r="D11" s="30" t="s">
        <v>29</v>
      </c>
      <c r="E11" s="19" t="s">
        <v>12</v>
      </c>
      <c r="F11" s="17" t="s">
        <v>35</v>
      </c>
      <c r="G11" s="8" t="s">
        <v>47</v>
      </c>
      <c r="H11" s="8" t="s">
        <v>117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408</v>
      </c>
      <c r="O11" s="31" t="s">
        <v>70</v>
      </c>
      <c r="P11" s="27" t="s">
        <v>18</v>
      </c>
      <c r="Q11" s="34" t="s">
        <v>74</v>
      </c>
    </row>
    <row r="12" spans="1:17" ht="57">
      <c r="A12" s="6">
        <v>7</v>
      </c>
      <c r="B12" s="19" t="s">
        <v>26</v>
      </c>
      <c r="C12" s="20">
        <v>1</v>
      </c>
      <c r="D12" s="19" t="s">
        <v>23</v>
      </c>
      <c r="E12" s="19" t="s">
        <v>12</v>
      </c>
      <c r="F12" s="21" t="s">
        <v>79</v>
      </c>
      <c r="G12" s="22" t="s">
        <v>48</v>
      </c>
      <c r="H12" s="8" t="s">
        <v>117</v>
      </c>
      <c r="I12" s="19" t="s">
        <v>24</v>
      </c>
      <c r="J12" s="19" t="s">
        <v>12</v>
      </c>
      <c r="K12" s="19" t="s">
        <v>39</v>
      </c>
      <c r="L12" s="19" t="s">
        <v>40</v>
      </c>
      <c r="M12" s="19" t="s">
        <v>11</v>
      </c>
      <c r="N12" s="23">
        <v>3274.22</v>
      </c>
      <c r="O12" s="32" t="s">
        <v>71</v>
      </c>
      <c r="P12" s="28">
        <v>7</v>
      </c>
      <c r="Q12" s="34" t="s">
        <v>74</v>
      </c>
    </row>
    <row r="13" spans="1:17" ht="57">
      <c r="A13" s="7" t="s">
        <v>38</v>
      </c>
      <c r="B13" s="19" t="s">
        <v>27</v>
      </c>
      <c r="C13" s="20">
        <v>1</v>
      </c>
      <c r="D13" s="30" t="s">
        <v>29</v>
      </c>
      <c r="E13" s="19" t="s">
        <v>12</v>
      </c>
      <c r="F13" s="17" t="s">
        <v>37</v>
      </c>
      <c r="G13" s="8" t="s">
        <v>49</v>
      </c>
      <c r="H13" s="8" t="s">
        <v>117</v>
      </c>
      <c r="I13" s="19" t="s">
        <v>21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166</v>
      </c>
      <c r="O13" s="7" t="s">
        <v>42</v>
      </c>
      <c r="P13" s="27" t="s">
        <v>38</v>
      </c>
      <c r="Q13" s="34" t="s">
        <v>74</v>
      </c>
    </row>
    <row r="14" spans="1:17" ht="57">
      <c r="A14" s="7" t="s">
        <v>20</v>
      </c>
      <c r="B14" s="19" t="s">
        <v>33</v>
      </c>
      <c r="C14" s="20">
        <v>1</v>
      </c>
      <c r="D14" s="19" t="s">
        <v>36</v>
      </c>
      <c r="E14" s="19" t="s">
        <v>12</v>
      </c>
      <c r="F14" s="21" t="s">
        <v>37</v>
      </c>
      <c r="G14" s="8" t="s">
        <v>49</v>
      </c>
      <c r="H14" s="8" t="s">
        <v>117</v>
      </c>
      <c r="I14" s="19" t="s">
        <v>21</v>
      </c>
      <c r="J14" s="19" t="s">
        <v>12</v>
      </c>
      <c r="K14" s="19" t="s">
        <v>13</v>
      </c>
      <c r="L14" s="19" t="s">
        <v>14</v>
      </c>
      <c r="M14" s="19" t="s">
        <v>11</v>
      </c>
      <c r="N14" s="14">
        <v>414</v>
      </c>
      <c r="O14" s="36" t="s">
        <v>72</v>
      </c>
      <c r="P14" s="27" t="s">
        <v>20</v>
      </c>
      <c r="Q14" s="34" t="s">
        <v>74</v>
      </c>
    </row>
    <row r="15" spans="1:17">
      <c r="F15"/>
      <c r="N15"/>
      <c r="Q15" s="34"/>
    </row>
    <row r="16" spans="1:17">
      <c r="F16"/>
      <c r="N16"/>
    </row>
    <row r="17" spans="2:16">
      <c r="F17" s="39"/>
      <c r="G17" s="40"/>
      <c r="H17" s="40"/>
      <c r="I17" s="40"/>
      <c r="J17" s="40"/>
      <c r="K17" s="40"/>
      <c r="L17" s="40"/>
      <c r="M17" s="40"/>
      <c r="N17" s="41"/>
      <c r="O17" s="40"/>
      <c r="P17" s="40"/>
    </row>
    <row r="18" spans="2:16">
      <c r="F18"/>
      <c r="N18"/>
    </row>
    <row r="19" spans="2:16">
      <c r="F19"/>
      <c r="N19"/>
    </row>
    <row r="20" spans="2:16">
      <c r="F20"/>
      <c r="N20"/>
    </row>
    <row r="21" spans="2:16">
      <c r="B21" s="1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5"/>
      <c r="O21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Q28"/>
  <sheetViews>
    <sheetView workbookViewId="0">
      <selection activeCell="F8" sqref="F8:N8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9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5" width="12.85546875" customWidth="1"/>
    <col min="16" max="16" width="12.71093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8" spans="1:17">
      <c r="F8" s="39"/>
      <c r="G8" s="40"/>
      <c r="H8" s="40"/>
      <c r="I8" s="40"/>
      <c r="J8" s="40"/>
      <c r="K8" s="40"/>
      <c r="L8" s="40"/>
      <c r="M8" s="40"/>
      <c r="N8" s="41"/>
    </row>
    <row r="9" spans="1:17" ht="15.75" thickBot="1"/>
    <row r="10" spans="1:17" ht="77.25" customHeight="1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10" t="s">
        <v>3</v>
      </c>
      <c r="G10" s="4" t="s">
        <v>116</v>
      </c>
      <c r="H10" s="4" t="s">
        <v>119</v>
      </c>
      <c r="I10" s="4" t="s">
        <v>4</v>
      </c>
      <c r="J10" s="4" t="s">
        <v>118</v>
      </c>
      <c r="K10" s="4" t="s">
        <v>114</v>
      </c>
      <c r="L10" s="4" t="s">
        <v>5</v>
      </c>
      <c r="M10" s="4" t="s">
        <v>6</v>
      </c>
      <c r="N10" s="13" t="s">
        <v>7</v>
      </c>
      <c r="O10" s="25" t="s">
        <v>8</v>
      </c>
      <c r="P10" s="26" t="s">
        <v>19</v>
      </c>
      <c r="Q10" s="26" t="s">
        <v>73</v>
      </c>
    </row>
    <row r="11" spans="1:17" ht="57">
      <c r="A11" s="7" t="s">
        <v>50</v>
      </c>
      <c r="B11" s="19" t="s">
        <v>27</v>
      </c>
      <c r="C11" s="20">
        <v>1</v>
      </c>
      <c r="D11" s="30" t="s">
        <v>29</v>
      </c>
      <c r="E11" s="19" t="s">
        <v>12</v>
      </c>
      <c r="F11" s="17" t="s">
        <v>57</v>
      </c>
      <c r="G11" s="8" t="s">
        <v>51</v>
      </c>
      <c r="H11" s="8" t="s">
        <v>111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340</v>
      </c>
      <c r="O11" s="31" t="s">
        <v>75</v>
      </c>
      <c r="P11" s="27" t="s">
        <v>50</v>
      </c>
      <c r="Q11" s="34" t="s">
        <v>74</v>
      </c>
    </row>
    <row r="12" spans="1:17" ht="57">
      <c r="A12" s="7" t="s">
        <v>52</v>
      </c>
      <c r="B12" s="19" t="s">
        <v>54</v>
      </c>
      <c r="C12" s="20">
        <v>1</v>
      </c>
      <c r="D12" s="30" t="s">
        <v>55</v>
      </c>
      <c r="E12" s="19" t="s">
        <v>12</v>
      </c>
      <c r="F12" s="17" t="s">
        <v>58</v>
      </c>
      <c r="G12" s="8" t="s">
        <v>51</v>
      </c>
      <c r="H12" s="8" t="s">
        <v>111</v>
      </c>
      <c r="I12" s="19" t="s">
        <v>21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92</v>
      </c>
      <c r="O12" s="7" t="s">
        <v>67</v>
      </c>
      <c r="P12" s="27" t="s">
        <v>52</v>
      </c>
      <c r="Q12" s="34" t="s">
        <v>74</v>
      </c>
    </row>
    <row r="13" spans="1:17" ht="57">
      <c r="A13" s="7" t="s">
        <v>53</v>
      </c>
      <c r="B13" s="19" t="s">
        <v>33</v>
      </c>
      <c r="C13" s="20">
        <v>1</v>
      </c>
      <c r="D13" s="30" t="s">
        <v>56</v>
      </c>
      <c r="E13" s="19" t="s">
        <v>12</v>
      </c>
      <c r="F13" s="17" t="s">
        <v>62</v>
      </c>
      <c r="G13" s="8" t="s">
        <v>59</v>
      </c>
      <c r="H13" s="8" t="s">
        <v>111</v>
      </c>
      <c r="I13" s="19" t="s">
        <v>24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1449</v>
      </c>
      <c r="O13" s="32" t="s">
        <v>69</v>
      </c>
      <c r="P13" s="27" t="s">
        <v>53</v>
      </c>
      <c r="Q13" s="34" t="s">
        <v>74</v>
      </c>
    </row>
    <row r="14" spans="1:17" ht="57">
      <c r="A14" s="7" t="s">
        <v>60</v>
      </c>
      <c r="B14" s="19" t="s">
        <v>26</v>
      </c>
      <c r="C14" s="20">
        <v>1</v>
      </c>
      <c r="D14" s="30" t="s">
        <v>23</v>
      </c>
      <c r="E14" s="19" t="s">
        <v>12</v>
      </c>
      <c r="F14" s="17" t="s">
        <v>62</v>
      </c>
      <c r="G14" s="8" t="s">
        <v>59</v>
      </c>
      <c r="H14" s="8" t="s">
        <v>111</v>
      </c>
      <c r="I14" s="19" t="s">
        <v>24</v>
      </c>
      <c r="J14" s="19" t="s">
        <v>12</v>
      </c>
      <c r="K14" s="19" t="s">
        <v>13</v>
      </c>
      <c r="L14" s="19" t="s">
        <v>14</v>
      </c>
      <c r="M14" s="19" t="s">
        <v>11</v>
      </c>
      <c r="N14" s="23">
        <v>1449</v>
      </c>
      <c r="O14" s="32" t="s">
        <v>68</v>
      </c>
      <c r="P14" s="27" t="s">
        <v>60</v>
      </c>
      <c r="Q14" s="34" t="s">
        <v>74</v>
      </c>
    </row>
    <row r="15" spans="1:17" ht="57">
      <c r="A15" s="7" t="s">
        <v>61</v>
      </c>
      <c r="B15" s="19" t="s">
        <v>63</v>
      </c>
      <c r="C15" s="20">
        <v>1</v>
      </c>
      <c r="D15" s="30" t="s">
        <v>64</v>
      </c>
      <c r="E15" s="19" t="s">
        <v>12</v>
      </c>
      <c r="F15" s="17" t="s">
        <v>65</v>
      </c>
      <c r="G15" s="8" t="s">
        <v>59</v>
      </c>
      <c r="H15" s="8" t="s">
        <v>111</v>
      </c>
      <c r="I15" s="19" t="s">
        <v>21</v>
      </c>
      <c r="J15" s="19" t="s">
        <v>12</v>
      </c>
      <c r="K15" s="19" t="s">
        <v>13</v>
      </c>
      <c r="L15" s="19" t="s">
        <v>14</v>
      </c>
      <c r="M15" s="19" t="s">
        <v>11</v>
      </c>
      <c r="N15" s="23">
        <f>124+124+166</f>
        <v>414</v>
      </c>
      <c r="O15" s="31" t="s">
        <v>75</v>
      </c>
      <c r="P15" s="27" t="s">
        <v>61</v>
      </c>
      <c r="Q15" s="34" t="s">
        <v>74</v>
      </c>
    </row>
    <row r="16" spans="1:17">
      <c r="F16"/>
      <c r="N16"/>
    </row>
    <row r="17" spans="6:15" ht="15.75" thickBot="1">
      <c r="F17"/>
      <c r="N17"/>
    </row>
    <row r="18" spans="6:15" ht="39" thickBot="1">
      <c r="F18"/>
      <c r="G18" s="10" t="s">
        <v>3</v>
      </c>
      <c r="H18" s="4" t="s">
        <v>112</v>
      </c>
      <c r="I18" s="4" t="s">
        <v>106</v>
      </c>
      <c r="J18" s="4" t="s">
        <v>4</v>
      </c>
      <c r="K18" s="4" t="s">
        <v>113</v>
      </c>
      <c r="L18" s="4" t="s">
        <v>114</v>
      </c>
      <c r="M18" s="4" t="s">
        <v>115</v>
      </c>
      <c r="N18" s="4" t="s">
        <v>6</v>
      </c>
      <c r="O18" s="13" t="s">
        <v>7</v>
      </c>
    </row>
    <row r="19" spans="6:15">
      <c r="F19"/>
      <c r="N19"/>
    </row>
    <row r="20" spans="6:15">
      <c r="F20"/>
      <c r="N20"/>
    </row>
    <row r="21" spans="6:15">
      <c r="F21"/>
      <c r="N21"/>
    </row>
    <row r="22" spans="6:15">
      <c r="F22"/>
      <c r="N22"/>
    </row>
    <row r="23" spans="6:15">
      <c r="F23"/>
      <c r="N23"/>
    </row>
    <row r="24" spans="6:15">
      <c r="F24"/>
      <c r="N24"/>
    </row>
    <row r="25" spans="6:15">
      <c r="F25"/>
      <c r="N25"/>
    </row>
    <row r="26" spans="6:15">
      <c r="F26"/>
      <c r="N26"/>
    </row>
    <row r="27" spans="6:15">
      <c r="F27"/>
      <c r="N27"/>
    </row>
    <row r="28" spans="6:15">
      <c r="F28"/>
      <c r="N2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Q28"/>
  <sheetViews>
    <sheetView workbookViewId="0">
      <selection activeCell="J5" sqref="J5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5" width="12.85546875" customWidth="1"/>
    <col min="16" max="16" width="14.855468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8" spans="1:17">
      <c r="E8" s="46"/>
      <c r="F8" s="39"/>
      <c r="G8" s="40"/>
      <c r="H8" s="40"/>
      <c r="I8" s="40"/>
      <c r="J8" s="40"/>
      <c r="K8" s="46"/>
      <c r="L8" s="40"/>
      <c r="M8" s="40"/>
      <c r="N8" s="41"/>
    </row>
    <row r="9" spans="1:17" ht="15.75" thickBot="1">
      <c r="E9" s="46"/>
      <c r="F9" s="42"/>
      <c r="G9" s="40"/>
      <c r="H9" s="46"/>
      <c r="I9" s="46"/>
      <c r="J9" s="40"/>
      <c r="K9" s="40"/>
      <c r="L9" s="46"/>
      <c r="M9" s="46"/>
      <c r="N9" s="47"/>
    </row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8" t="s">
        <v>66</v>
      </c>
      <c r="F10" s="49" t="s">
        <v>3</v>
      </c>
      <c r="G10" s="48" t="s">
        <v>112</v>
      </c>
      <c r="H10" s="48" t="s">
        <v>106</v>
      </c>
      <c r="I10" s="48" t="s">
        <v>4</v>
      </c>
      <c r="J10" s="48" t="s">
        <v>113</v>
      </c>
      <c r="K10" s="48" t="s">
        <v>114</v>
      </c>
      <c r="L10" s="48" t="s">
        <v>5</v>
      </c>
      <c r="M10" s="48" t="s">
        <v>6</v>
      </c>
      <c r="N10" s="50" t="s">
        <v>7</v>
      </c>
      <c r="O10" s="5" t="s">
        <v>8</v>
      </c>
      <c r="P10" s="26" t="s">
        <v>19</v>
      </c>
      <c r="Q10" s="26" t="s">
        <v>73</v>
      </c>
    </row>
    <row r="11" spans="1:17" ht="57">
      <c r="A11" s="7" t="s">
        <v>80</v>
      </c>
      <c r="B11" s="19" t="s">
        <v>63</v>
      </c>
      <c r="C11" s="20">
        <v>1</v>
      </c>
      <c r="D11" s="30" t="s">
        <v>64</v>
      </c>
      <c r="E11" s="19" t="s">
        <v>12</v>
      </c>
      <c r="F11" s="17" t="s">
        <v>83</v>
      </c>
      <c r="G11" s="8" t="s">
        <v>59</v>
      </c>
      <c r="H11" s="8" t="s">
        <v>117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340</v>
      </c>
      <c r="O11" s="31" t="s">
        <v>75</v>
      </c>
      <c r="P11" s="27" t="s">
        <v>61</v>
      </c>
      <c r="Q11" s="34" t="s">
        <v>74</v>
      </c>
    </row>
    <row r="12" spans="1:17" ht="57">
      <c r="A12" s="7" t="s">
        <v>81</v>
      </c>
      <c r="B12" s="19" t="s">
        <v>63</v>
      </c>
      <c r="C12" s="20">
        <v>1</v>
      </c>
      <c r="D12" s="30" t="s">
        <v>64</v>
      </c>
      <c r="E12" s="19" t="s">
        <v>12</v>
      </c>
      <c r="F12" s="17" t="s">
        <v>84</v>
      </c>
      <c r="G12" s="8" t="s">
        <v>59</v>
      </c>
      <c r="H12" s="8" t="s">
        <v>117</v>
      </c>
      <c r="I12" s="19" t="s">
        <v>21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344</v>
      </c>
      <c r="O12" s="31" t="s">
        <v>87</v>
      </c>
      <c r="P12" s="27" t="s">
        <v>80</v>
      </c>
      <c r="Q12" s="34" t="s">
        <v>74</v>
      </c>
    </row>
    <row r="13" spans="1:17" ht="57">
      <c r="A13" s="7" t="s">
        <v>82</v>
      </c>
      <c r="B13" s="19" t="s">
        <v>63</v>
      </c>
      <c r="C13" s="20">
        <v>1</v>
      </c>
      <c r="D13" s="30" t="s">
        <v>64</v>
      </c>
      <c r="E13" s="19" t="s">
        <v>12</v>
      </c>
      <c r="F13" s="17" t="s">
        <v>85</v>
      </c>
      <c r="G13" s="8" t="s">
        <v>86</v>
      </c>
      <c r="H13" s="8" t="s">
        <v>117</v>
      </c>
      <c r="I13" s="19" t="s">
        <v>21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348</v>
      </c>
      <c r="O13" s="31" t="s">
        <v>88</v>
      </c>
      <c r="P13" s="27" t="s">
        <v>81</v>
      </c>
      <c r="Q13" s="37" t="s">
        <v>74</v>
      </c>
    </row>
    <row r="14" spans="1:17">
      <c r="F14"/>
      <c r="N14"/>
      <c r="Q14" s="38"/>
    </row>
    <row r="15" spans="1:17">
      <c r="F15"/>
      <c r="N15"/>
      <c r="Q15" s="38"/>
    </row>
    <row r="18" spans="6:14">
      <c r="F18"/>
      <c r="N18"/>
    </row>
    <row r="19" spans="6:14">
      <c r="F19"/>
      <c r="N19"/>
    </row>
    <row r="20" spans="6:14">
      <c r="F20"/>
      <c r="N20"/>
    </row>
    <row r="21" spans="6:14">
      <c r="F21"/>
      <c r="N21"/>
    </row>
    <row r="22" spans="6:14">
      <c r="F22"/>
      <c r="N22"/>
    </row>
    <row r="23" spans="6:14">
      <c r="F23"/>
      <c r="N23"/>
    </row>
    <row r="24" spans="6:14">
      <c r="F24"/>
      <c r="N24"/>
    </row>
    <row r="25" spans="6:14">
      <c r="F25"/>
      <c r="N25"/>
    </row>
    <row r="26" spans="6:14">
      <c r="F26"/>
      <c r="N26"/>
    </row>
    <row r="27" spans="6:14">
      <c r="F27"/>
      <c r="N27"/>
    </row>
    <row r="28" spans="6:14">
      <c r="F28"/>
      <c r="N2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Q12"/>
  <sheetViews>
    <sheetView workbookViewId="0">
      <selection activeCell="L4" sqref="L4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6" width="12.855468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7" spans="1:17">
      <c r="F7" s="39"/>
      <c r="G7" s="40"/>
      <c r="H7" s="40"/>
      <c r="I7" s="40"/>
      <c r="J7" s="40"/>
      <c r="K7" s="40"/>
      <c r="L7" s="40"/>
      <c r="M7" s="40"/>
      <c r="N7" s="41"/>
      <c r="O7" s="46"/>
    </row>
    <row r="8" spans="1:17">
      <c r="F8" s="42"/>
      <c r="G8" s="40"/>
      <c r="H8" s="46"/>
      <c r="I8" s="46"/>
      <c r="J8" s="40"/>
      <c r="K8" s="40"/>
      <c r="L8" s="46"/>
      <c r="M8" s="46"/>
      <c r="N8" s="47"/>
      <c r="O8" s="46"/>
    </row>
    <row r="9" spans="1:17" ht="15.75" thickBot="1">
      <c r="F9" s="53"/>
      <c r="G9" s="52"/>
      <c r="H9" s="54"/>
      <c r="I9" s="54"/>
      <c r="J9" s="52"/>
      <c r="K9" s="52"/>
      <c r="L9" s="54"/>
      <c r="M9" s="54"/>
      <c r="N9" s="55"/>
      <c r="O9" s="54"/>
    </row>
    <row r="10" spans="1:17" ht="39.75" thickTop="1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3" t="s">
        <v>112</v>
      </c>
      <c r="H10" s="43" t="s">
        <v>106</v>
      </c>
      <c r="I10" s="43" t="s">
        <v>4</v>
      </c>
      <c r="J10" s="43" t="s">
        <v>113</v>
      </c>
      <c r="K10" s="43" t="s">
        <v>114</v>
      </c>
      <c r="L10" s="43" t="s">
        <v>5</v>
      </c>
      <c r="M10" s="43" t="s">
        <v>6</v>
      </c>
      <c r="N10" s="45" t="s">
        <v>7</v>
      </c>
      <c r="O10" s="51" t="s">
        <v>8</v>
      </c>
      <c r="P10" s="26" t="s">
        <v>19</v>
      </c>
      <c r="Q10" s="26" t="s">
        <v>73</v>
      </c>
    </row>
    <row r="11" spans="1:17" ht="57">
      <c r="A11" s="7" t="s">
        <v>89</v>
      </c>
      <c r="B11" s="19" t="s">
        <v>27</v>
      </c>
      <c r="C11" s="20">
        <v>1</v>
      </c>
      <c r="D11" s="30" t="s">
        <v>91</v>
      </c>
      <c r="E11" s="19" t="s">
        <v>12</v>
      </c>
      <c r="F11" s="17" t="s">
        <v>92</v>
      </c>
      <c r="G11" s="8" t="s">
        <v>98</v>
      </c>
      <c r="H11" s="8" t="s">
        <v>117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414</v>
      </c>
      <c r="O11" s="31" t="s">
        <v>95</v>
      </c>
      <c r="P11" s="27" t="s">
        <v>89</v>
      </c>
      <c r="Q11" s="34" t="s">
        <v>74</v>
      </c>
    </row>
    <row r="12" spans="1:17" ht="57">
      <c r="A12" s="7" t="s">
        <v>90</v>
      </c>
      <c r="B12" s="19" t="s">
        <v>93</v>
      </c>
      <c r="C12" s="20">
        <v>1</v>
      </c>
      <c r="D12" s="30" t="s">
        <v>94</v>
      </c>
      <c r="E12" s="19" t="s">
        <v>12</v>
      </c>
      <c r="F12" s="17" t="s">
        <v>97</v>
      </c>
      <c r="G12" s="8" t="str">
        <f>G11</f>
        <v>14:00 hras y 19:00 hras</v>
      </c>
      <c r="H12" s="8" t="s">
        <v>117</v>
      </c>
      <c r="I12" s="19" t="s">
        <v>21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166</v>
      </c>
      <c r="O12" s="31" t="s">
        <v>96</v>
      </c>
      <c r="P12" s="27" t="s">
        <v>90</v>
      </c>
      <c r="Q12" s="34" t="s">
        <v>74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Q15"/>
  <sheetViews>
    <sheetView workbookViewId="0">
      <selection activeCell="O11" sqref="O11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7" width="16.5703125" style="9" customWidth="1"/>
    <col min="8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12" customWidth="1"/>
    <col min="15" max="15" width="12.85546875" customWidth="1"/>
    <col min="16" max="16" width="13.14062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8" spans="1:17">
      <c r="F8" s="39"/>
      <c r="G8" s="40"/>
      <c r="H8" s="40"/>
      <c r="I8" s="40"/>
      <c r="J8" s="40"/>
      <c r="K8" s="40"/>
      <c r="L8" s="40"/>
      <c r="M8" s="40"/>
      <c r="N8" s="41"/>
    </row>
    <row r="9" spans="1:17" ht="15.75" thickBot="1">
      <c r="F9" s="42"/>
      <c r="G9" s="42"/>
      <c r="H9" s="46"/>
      <c r="I9" s="46"/>
      <c r="J9" s="46"/>
      <c r="K9" s="40"/>
      <c r="L9" s="46"/>
      <c r="M9" s="46"/>
      <c r="N9" s="47"/>
    </row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99</v>
      </c>
      <c r="B11" s="19" t="s">
        <v>63</v>
      </c>
      <c r="C11" s="20">
        <v>1</v>
      </c>
      <c r="D11" s="30" t="s">
        <v>64</v>
      </c>
      <c r="E11" s="19" t="s">
        <v>12</v>
      </c>
      <c r="F11" s="17">
        <v>41795</v>
      </c>
      <c r="G11" s="17" t="s">
        <v>107</v>
      </c>
      <c r="H11" s="8" t="s">
        <v>109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408</v>
      </c>
      <c r="O11" s="31" t="s">
        <v>95</v>
      </c>
      <c r="P11" s="27" t="s">
        <v>99</v>
      </c>
      <c r="Q11" s="34" t="s">
        <v>74</v>
      </c>
    </row>
    <row r="12" spans="1:17" ht="57">
      <c r="A12" s="7" t="s">
        <v>100</v>
      </c>
      <c r="B12" s="19" t="s">
        <v>63</v>
      </c>
      <c r="C12" s="20">
        <v>1</v>
      </c>
      <c r="D12" s="30" t="s">
        <v>64</v>
      </c>
      <c r="E12" s="19" t="s">
        <v>12</v>
      </c>
      <c r="F12" s="17" t="s">
        <v>102</v>
      </c>
      <c r="G12" s="17" t="s">
        <v>107</v>
      </c>
      <c r="H12" s="8" t="str">
        <f>H11</f>
        <v>Salida 12:00 hras y Regreso 17:00 hras</v>
      </c>
      <c r="I12" s="19" t="s">
        <v>21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414</v>
      </c>
      <c r="O12" s="31" t="s">
        <v>103</v>
      </c>
      <c r="P12" s="27" t="s">
        <v>100</v>
      </c>
      <c r="Q12" s="34" t="s">
        <v>74</v>
      </c>
    </row>
    <row r="13" spans="1:17" ht="57">
      <c r="A13" s="7" t="s">
        <v>101</v>
      </c>
      <c r="B13" s="19" t="s">
        <v>93</v>
      </c>
      <c r="C13" s="20">
        <v>1</v>
      </c>
      <c r="D13" s="30" t="s">
        <v>94</v>
      </c>
      <c r="E13" s="19" t="s">
        <v>12</v>
      </c>
      <c r="F13" s="17" t="s">
        <v>104</v>
      </c>
      <c r="G13" s="17" t="s">
        <v>107</v>
      </c>
      <c r="H13" s="8" t="str">
        <f>H12</f>
        <v>Salida 12:00 hras y Regreso 17:00 hras</v>
      </c>
      <c r="I13" s="19" t="s">
        <v>21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414</v>
      </c>
      <c r="O13" s="31" t="s">
        <v>105</v>
      </c>
      <c r="P13" s="27" t="s">
        <v>101</v>
      </c>
      <c r="Q13" s="34" t="s">
        <v>74</v>
      </c>
    </row>
    <row r="15" spans="1:17">
      <c r="F15" s="39"/>
      <c r="G15" s="40"/>
      <c r="H15" s="40"/>
      <c r="I15" s="40"/>
      <c r="J15" s="40"/>
      <c r="K15" s="40"/>
      <c r="L15" s="40"/>
      <c r="M15" s="40"/>
      <c r="N15" s="41"/>
      <c r="O15" s="46"/>
      <c r="P15" s="46"/>
      <c r="Q15" s="46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Q16"/>
  <sheetViews>
    <sheetView workbookViewId="0">
      <selection activeCell="G5" sqref="G5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.855468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9" spans="1:17" ht="15.75" thickBot="1"/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122</v>
      </c>
      <c r="B11" s="19" t="s">
        <v>125</v>
      </c>
      <c r="C11" s="20">
        <v>1</v>
      </c>
      <c r="D11" s="30" t="s">
        <v>126</v>
      </c>
      <c r="E11" s="19" t="s">
        <v>12</v>
      </c>
      <c r="F11" s="17" t="s">
        <v>127</v>
      </c>
      <c r="G11" s="17" t="s">
        <v>107</v>
      </c>
      <c r="H11" s="8" t="s">
        <v>109</v>
      </c>
      <c r="I11" s="19" t="s">
        <v>21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414</v>
      </c>
      <c r="O11" s="31" t="s">
        <v>95</v>
      </c>
      <c r="P11" s="27" t="s">
        <v>122</v>
      </c>
      <c r="Q11" s="34" t="s">
        <v>74</v>
      </c>
    </row>
    <row r="12" spans="1:17" s="18" customFormat="1" ht="57">
      <c r="A12" s="7" t="s">
        <v>123</v>
      </c>
      <c r="B12" s="19" t="s">
        <v>120</v>
      </c>
      <c r="C12" s="20">
        <v>1</v>
      </c>
      <c r="D12" s="30" t="s">
        <v>121</v>
      </c>
      <c r="E12" s="19" t="s">
        <v>12</v>
      </c>
      <c r="F12" s="17" t="s">
        <v>128</v>
      </c>
      <c r="G12" s="17" t="s">
        <v>107</v>
      </c>
      <c r="H12" s="8" t="s">
        <v>109</v>
      </c>
      <c r="I12" s="19" t="s">
        <v>21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414</v>
      </c>
      <c r="O12" s="31" t="s">
        <v>95</v>
      </c>
      <c r="P12" s="27" t="s">
        <v>123</v>
      </c>
      <c r="Q12" s="34" t="s">
        <v>74</v>
      </c>
    </row>
    <row r="13" spans="1:17" s="18" customFormat="1" ht="57">
      <c r="A13" s="7" t="s">
        <v>124</v>
      </c>
      <c r="B13" s="19" t="s">
        <v>129</v>
      </c>
      <c r="C13" s="20">
        <v>1</v>
      </c>
      <c r="D13" s="30" t="s">
        <v>130</v>
      </c>
      <c r="E13" s="19" t="s">
        <v>12</v>
      </c>
      <c r="F13" s="17" t="s">
        <v>128</v>
      </c>
      <c r="G13" s="17" t="s">
        <v>107</v>
      </c>
      <c r="H13" s="8" t="s">
        <v>109</v>
      </c>
      <c r="I13" s="19" t="s">
        <v>21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414</v>
      </c>
      <c r="O13" s="31" t="s">
        <v>95</v>
      </c>
      <c r="P13" s="27" t="s">
        <v>124</v>
      </c>
      <c r="Q13" s="34" t="s">
        <v>74</v>
      </c>
    </row>
    <row r="14" spans="1:17" s="18" customFormat="1" ht="57">
      <c r="A14" s="7" t="s">
        <v>131</v>
      </c>
      <c r="B14" s="19" t="s">
        <v>33</v>
      </c>
      <c r="C14" s="20">
        <v>1</v>
      </c>
      <c r="D14" s="30" t="s">
        <v>22</v>
      </c>
      <c r="E14" s="19" t="s">
        <v>12</v>
      </c>
      <c r="F14" s="17" t="s">
        <v>128</v>
      </c>
      <c r="G14" s="17" t="s">
        <v>107</v>
      </c>
      <c r="H14" s="8" t="s">
        <v>109</v>
      </c>
      <c r="I14" s="19" t="s">
        <v>21</v>
      </c>
      <c r="J14" s="19" t="s">
        <v>12</v>
      </c>
      <c r="K14" s="19" t="s">
        <v>13</v>
      </c>
      <c r="L14" s="19" t="s">
        <v>14</v>
      </c>
      <c r="M14" s="19" t="s">
        <v>11</v>
      </c>
      <c r="N14" s="23">
        <v>166</v>
      </c>
      <c r="O14" s="31" t="s">
        <v>42</v>
      </c>
      <c r="P14" s="27" t="s">
        <v>131</v>
      </c>
      <c r="Q14" s="34" t="s">
        <v>74</v>
      </c>
    </row>
    <row r="15" spans="1:17" s="18" customFormat="1" ht="57">
      <c r="A15" s="7" t="s">
        <v>132</v>
      </c>
      <c r="B15" s="19" t="s">
        <v>120</v>
      </c>
      <c r="C15" s="20">
        <v>1</v>
      </c>
      <c r="D15" s="30" t="s">
        <v>121</v>
      </c>
      <c r="E15" s="19" t="s">
        <v>12</v>
      </c>
      <c r="F15" s="17" t="s">
        <v>137</v>
      </c>
      <c r="G15" s="17" t="s">
        <v>107</v>
      </c>
      <c r="H15" s="8" t="s">
        <v>134</v>
      </c>
      <c r="I15" s="19" t="s">
        <v>21</v>
      </c>
      <c r="J15" s="19" t="s">
        <v>12</v>
      </c>
      <c r="K15" s="19" t="s">
        <v>13</v>
      </c>
      <c r="L15" s="19" t="s">
        <v>14</v>
      </c>
      <c r="M15" s="19" t="s">
        <v>11</v>
      </c>
      <c r="N15" s="23">
        <v>340</v>
      </c>
      <c r="O15" s="31" t="s">
        <v>136</v>
      </c>
      <c r="P15" s="27" t="s">
        <v>132</v>
      </c>
      <c r="Q15" s="34" t="s">
        <v>74</v>
      </c>
    </row>
    <row r="16" spans="1:17" ht="57">
      <c r="A16" s="7" t="s">
        <v>133</v>
      </c>
      <c r="B16" s="19" t="s">
        <v>63</v>
      </c>
      <c r="C16" s="20">
        <v>1</v>
      </c>
      <c r="D16" s="30" t="s">
        <v>64</v>
      </c>
      <c r="E16" s="19" t="s">
        <v>12</v>
      </c>
      <c r="F16" s="17" t="s">
        <v>137</v>
      </c>
      <c r="G16" s="17" t="s">
        <v>107</v>
      </c>
      <c r="H16" s="8" t="s">
        <v>134</v>
      </c>
      <c r="I16" s="19" t="s">
        <v>21</v>
      </c>
      <c r="J16" s="19" t="s">
        <v>12</v>
      </c>
      <c r="K16" s="19" t="s">
        <v>13</v>
      </c>
      <c r="L16" s="19" t="s">
        <v>14</v>
      </c>
      <c r="M16" s="19" t="s">
        <v>11</v>
      </c>
      <c r="N16" s="23">
        <v>340</v>
      </c>
      <c r="O16" s="31" t="s">
        <v>135</v>
      </c>
      <c r="P16" s="27" t="s">
        <v>133</v>
      </c>
      <c r="Q16" s="34" t="s">
        <v>74</v>
      </c>
    </row>
  </sheetData>
  <autoFilter ref="A3:O16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Q11"/>
  <sheetViews>
    <sheetView tabSelected="1" workbookViewId="0">
      <selection activeCell="B2" sqref="B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9.8554687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9" spans="1:17" ht="15.75" thickBot="1"/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138</v>
      </c>
      <c r="B11" s="19" t="s">
        <v>26</v>
      </c>
      <c r="C11" s="20">
        <v>1</v>
      </c>
      <c r="D11" s="30" t="s">
        <v>23</v>
      </c>
      <c r="E11" s="19" t="s">
        <v>12</v>
      </c>
      <c r="F11" s="17" t="s">
        <v>139</v>
      </c>
      <c r="G11" s="17" t="s">
        <v>117</v>
      </c>
      <c r="H11" s="8" t="s">
        <v>109</v>
      </c>
      <c r="I11" s="19" t="s">
        <v>140</v>
      </c>
      <c r="J11" s="19" t="s">
        <v>12</v>
      </c>
      <c r="K11" s="19" t="s">
        <v>141</v>
      </c>
      <c r="L11" s="19" t="s">
        <v>14</v>
      </c>
      <c r="M11" s="19" t="s">
        <v>11</v>
      </c>
      <c r="N11" s="23">
        <v>1392</v>
      </c>
      <c r="O11" s="31" t="s">
        <v>142</v>
      </c>
      <c r="P11" s="27" t="s">
        <v>138</v>
      </c>
      <c r="Q11" s="34" t="s">
        <v>74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3:Q16"/>
  <sheetViews>
    <sheetView workbookViewId="0">
      <selection activeCell="D12" sqref="D12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0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6.5703125" customWidth="1"/>
  </cols>
  <sheetData>
    <row r="3" spans="1:17" ht="20.25">
      <c r="D3" s="2" t="s">
        <v>9</v>
      </c>
    </row>
    <row r="4" spans="1:17" ht="20.25">
      <c r="D4" s="2" t="s">
        <v>41</v>
      </c>
    </row>
    <row r="5" spans="1:17" ht="20.25">
      <c r="D5" s="2" t="s">
        <v>10</v>
      </c>
    </row>
    <row r="6" spans="1:17">
      <c r="L6">
        <f>166+92</f>
        <v>258</v>
      </c>
    </row>
    <row r="7" spans="1:17">
      <c r="L7">
        <v>250</v>
      </c>
    </row>
    <row r="9" spans="1:17" ht="15.75" thickBot="1"/>
    <row r="10" spans="1:17" ht="39" thickBot="1">
      <c r="A10" s="16" t="s">
        <v>15</v>
      </c>
      <c r="B10" s="3" t="s">
        <v>0</v>
      </c>
      <c r="C10" s="4" t="s">
        <v>1</v>
      </c>
      <c r="D10" s="4" t="s">
        <v>2</v>
      </c>
      <c r="E10" s="4" t="s">
        <v>66</v>
      </c>
      <c r="F10" s="44" t="s">
        <v>3</v>
      </c>
      <c r="G10" s="44" t="s">
        <v>106</v>
      </c>
      <c r="H10" s="43" t="s">
        <v>110</v>
      </c>
      <c r="I10" s="43" t="s">
        <v>4</v>
      </c>
      <c r="J10" s="43" t="s">
        <v>108</v>
      </c>
      <c r="K10" s="43" t="s">
        <v>114</v>
      </c>
      <c r="L10" s="43" t="s">
        <v>5</v>
      </c>
      <c r="M10" s="43" t="s">
        <v>6</v>
      </c>
      <c r="N10" s="45" t="s">
        <v>7</v>
      </c>
      <c r="O10" s="5" t="s">
        <v>8</v>
      </c>
      <c r="P10" s="29" t="s">
        <v>25</v>
      </c>
      <c r="Q10" s="26" t="s">
        <v>73</v>
      </c>
    </row>
    <row r="11" spans="1:17" ht="57">
      <c r="A11" s="7" t="s">
        <v>143</v>
      </c>
      <c r="B11" s="19" t="s">
        <v>144</v>
      </c>
      <c r="C11" s="20">
        <v>1</v>
      </c>
      <c r="D11" s="30" t="s">
        <v>130</v>
      </c>
      <c r="E11" s="19" t="s">
        <v>12</v>
      </c>
      <c r="F11" s="17" t="s">
        <v>145</v>
      </c>
      <c r="G11" s="17" t="s">
        <v>117</v>
      </c>
      <c r="H11" s="8" t="s">
        <v>146</v>
      </c>
      <c r="I11" s="19" t="s">
        <v>147</v>
      </c>
      <c r="J11" s="19" t="s">
        <v>12</v>
      </c>
      <c r="K11" s="19" t="s">
        <v>13</v>
      </c>
      <c r="L11" s="19" t="s">
        <v>14</v>
      </c>
      <c r="M11" s="19" t="s">
        <v>11</v>
      </c>
      <c r="N11" s="23">
        <v>508</v>
      </c>
      <c r="O11" s="31" t="s">
        <v>148</v>
      </c>
      <c r="P11" s="27" t="s">
        <v>143</v>
      </c>
      <c r="Q11" s="34" t="s">
        <v>74</v>
      </c>
    </row>
    <row r="12" spans="1:17" ht="57">
      <c r="A12" s="7" t="s">
        <v>149</v>
      </c>
      <c r="B12" s="19" t="s">
        <v>144</v>
      </c>
      <c r="C12" s="20">
        <v>1</v>
      </c>
      <c r="D12" s="30" t="s">
        <v>130</v>
      </c>
      <c r="E12" s="19" t="s">
        <v>12</v>
      </c>
      <c r="F12" s="17" t="s">
        <v>151</v>
      </c>
      <c r="G12" s="17" t="s">
        <v>117</v>
      </c>
      <c r="H12" s="8" t="s">
        <v>146</v>
      </c>
      <c r="I12" s="19" t="s">
        <v>147</v>
      </c>
      <c r="J12" s="19" t="s">
        <v>12</v>
      </c>
      <c r="K12" s="19" t="s">
        <v>13</v>
      </c>
      <c r="L12" s="19" t="s">
        <v>14</v>
      </c>
      <c r="M12" s="19" t="s">
        <v>11</v>
      </c>
      <c r="N12" s="23">
        <v>508</v>
      </c>
      <c r="O12" s="31" t="s">
        <v>148</v>
      </c>
      <c r="P12" s="27" t="s">
        <v>149</v>
      </c>
      <c r="Q12" s="34" t="s">
        <v>74</v>
      </c>
    </row>
    <row r="13" spans="1:17" ht="57">
      <c r="A13" s="7" t="s">
        <v>150</v>
      </c>
      <c r="B13" s="19" t="s">
        <v>152</v>
      </c>
      <c r="C13" s="20">
        <v>1</v>
      </c>
      <c r="D13" s="30" t="s">
        <v>153</v>
      </c>
      <c r="E13" s="19" t="s">
        <v>12</v>
      </c>
      <c r="F13" s="17" t="s">
        <v>154</v>
      </c>
      <c r="G13" s="17" t="s">
        <v>117</v>
      </c>
      <c r="H13" s="8" t="s">
        <v>146</v>
      </c>
      <c r="I13" s="19" t="s">
        <v>147</v>
      </c>
      <c r="J13" s="19" t="s">
        <v>12</v>
      </c>
      <c r="K13" s="19" t="s">
        <v>13</v>
      </c>
      <c r="L13" s="19" t="s">
        <v>14</v>
      </c>
      <c r="M13" s="19" t="s">
        <v>11</v>
      </c>
      <c r="N13" s="23">
        <v>508</v>
      </c>
      <c r="O13" s="31" t="s">
        <v>148</v>
      </c>
      <c r="P13" s="27" t="s">
        <v>150</v>
      </c>
      <c r="Q13" s="34" t="s">
        <v>74</v>
      </c>
    </row>
    <row r="14" spans="1:17">
      <c r="F14"/>
      <c r="M14"/>
    </row>
    <row r="15" spans="1:17">
      <c r="F15"/>
      <c r="M15"/>
    </row>
    <row r="16" spans="1:17">
      <c r="F16"/>
      <c r="M1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Enero2014</vt:lpstr>
      <vt:lpstr>Febrero 2014</vt:lpstr>
      <vt:lpstr>Marzo 2014</vt:lpstr>
      <vt:lpstr>Abril2014</vt:lpstr>
      <vt:lpstr>mayo2014</vt:lpstr>
      <vt:lpstr>junio2014</vt:lpstr>
      <vt:lpstr>julio2014</vt:lpstr>
      <vt:lpstr>agosto 2014</vt:lpstr>
      <vt:lpstr>septiembre 2014</vt:lpstr>
      <vt:lpstr>octubre 2014 </vt:lpstr>
      <vt:lpstr>Noviembre 2014 </vt:lpstr>
      <vt:lpstr>Diciembre 2014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Aleida</dc:creator>
  <cp:lastModifiedBy>ive TTe</cp:lastModifiedBy>
  <cp:lastPrinted>2014-09-25T17:55:17Z</cp:lastPrinted>
  <dcterms:created xsi:type="dcterms:W3CDTF">2008-07-08T18:00:14Z</dcterms:created>
  <dcterms:modified xsi:type="dcterms:W3CDTF">2015-10-05T17:23:44Z</dcterms:modified>
</cp:coreProperties>
</file>